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14г" sheetId="4" r:id="rId1"/>
  </sheets>
  <calcPr calcId="125725"/>
</workbook>
</file>

<file path=xl/calcChain.xml><?xml version="1.0" encoding="utf-8"?>
<calcChain xmlns="http://schemas.openxmlformats.org/spreadsheetml/2006/main">
  <c r="E41" i="4"/>
  <c r="J10"/>
  <c r="E10" s="1"/>
  <c r="J11"/>
  <c r="E11" s="1"/>
  <c r="J12"/>
  <c r="E12" s="1"/>
  <c r="J13"/>
  <c r="E13" s="1"/>
  <c r="J14"/>
  <c r="E14" s="1"/>
  <c r="J16"/>
  <c r="E16" s="1"/>
  <c r="J17"/>
  <c r="E17" s="1"/>
  <c r="J18"/>
  <c r="J19"/>
  <c r="E19" s="1"/>
  <c r="J9"/>
  <c r="E9" s="1"/>
  <c r="F15"/>
  <c r="E43"/>
  <c r="E45" s="1"/>
  <c r="H18"/>
  <c r="E39"/>
  <c r="I8"/>
  <c r="J8" s="1"/>
  <c r="E8" s="1"/>
  <c r="E31"/>
  <c r="E35" s="1"/>
  <c r="D20"/>
  <c r="H16" l="1"/>
  <c r="G16"/>
  <c r="H13"/>
  <c r="G13"/>
  <c r="H11"/>
  <c r="G11"/>
  <c r="G19"/>
  <c r="H19"/>
  <c r="G17"/>
  <c r="H17"/>
  <c r="H14"/>
  <c r="G14"/>
  <c r="G12"/>
  <c r="H12"/>
  <c r="G10"/>
  <c r="H10"/>
  <c r="I20"/>
  <c r="J15"/>
  <c r="E15" s="1"/>
  <c r="G15" s="1"/>
  <c r="G8"/>
  <c r="H8"/>
  <c r="H9"/>
  <c r="F20"/>
  <c r="E46"/>
  <c r="E47" s="1"/>
  <c r="G9"/>
  <c r="E20"/>
  <c r="H15" l="1"/>
  <c r="H20" s="1"/>
  <c r="G20"/>
</calcChain>
</file>

<file path=xl/sharedStrings.xml><?xml version="1.0" encoding="utf-8"?>
<sst xmlns="http://schemas.openxmlformats.org/spreadsheetml/2006/main" count="86" uniqueCount="54">
  <si>
    <t>№</t>
  </si>
  <si>
    <t>Содержание дворовой территории</t>
  </si>
  <si>
    <t>Обслуживаемая жилая площадь</t>
  </si>
  <si>
    <t>м2</t>
  </si>
  <si>
    <t>Численность проживающих</t>
  </si>
  <si>
    <t>чел.</t>
  </si>
  <si>
    <t>Вид услуг</t>
  </si>
  <si>
    <t>Един. изм-я</t>
  </si>
  <si>
    <t>Доходы</t>
  </si>
  <si>
    <t>(платежи населения начисленные)</t>
  </si>
  <si>
    <t>тыс</t>
  </si>
  <si>
    <t>Уборка подъезда, лестничных клеток</t>
  </si>
  <si>
    <t>Обслуживание мусоропровода</t>
  </si>
  <si>
    <t>Освещение подъездов</t>
  </si>
  <si>
    <t>Сан.очистка-вывоз ТБО, включая утилизацию</t>
  </si>
  <si>
    <t>Обслуживание кладовок</t>
  </si>
  <si>
    <t>ИТОГО:</t>
  </si>
  <si>
    <t>Расход общедомового прибора учета холодной воды</t>
  </si>
  <si>
    <t>Расход электроэнергии</t>
  </si>
  <si>
    <t>кВт</t>
  </si>
  <si>
    <t>Вывезено ТБО</t>
  </si>
  <si>
    <t>м3</t>
  </si>
  <si>
    <t>Вывезено КГО</t>
  </si>
  <si>
    <t>Поступило заявок</t>
  </si>
  <si>
    <t>шт</t>
  </si>
  <si>
    <t xml:space="preserve">Выполнено </t>
  </si>
  <si>
    <t xml:space="preserve">Тек. Ремонт </t>
  </si>
  <si>
    <t>Тех.обслуж.внутрид.оборудования</t>
  </si>
  <si>
    <t>Обслуживание лифтов</t>
  </si>
  <si>
    <t>Обслуживание ИТП</t>
  </si>
  <si>
    <t>Обслуживание домофонов</t>
  </si>
  <si>
    <t>(платежи населения оплаченные)</t>
  </si>
  <si>
    <t>Выплаты с текущего ремонта</t>
  </si>
  <si>
    <t>Вознаграждение  председателя</t>
  </si>
  <si>
    <t>Задолженность по текущему ремонту на 01.01.2014</t>
  </si>
  <si>
    <t xml:space="preserve">Выполнено  т/ремонта </t>
  </si>
  <si>
    <t xml:space="preserve">Оплачено за   т/ремонт  </t>
  </si>
  <si>
    <t>Факт выполнения текущего ремонта</t>
  </si>
  <si>
    <t xml:space="preserve">Генеральный директор ООО "НЖК"                                      Сечина М.В.   </t>
  </si>
  <si>
    <t>Отчет о доходах и расходах за 2014 год по жилому дому ул.Мира 5</t>
  </si>
  <si>
    <t>Страховка по лифтам</t>
  </si>
  <si>
    <t>Задолженность по текущему ремонту на 01.01.2015</t>
  </si>
  <si>
    <t>Ремонт м/панельных швов кв 1,12 двор. и гл.фасад</t>
  </si>
  <si>
    <t>Основные показатели жилого дома за 2014 год</t>
  </si>
  <si>
    <t>Установка насоса,крана шарового (ИТП)</t>
  </si>
  <si>
    <t>Установка огнетушителя самосрабатывающего</t>
  </si>
  <si>
    <t>Задолженность по кварплате и текущему ремонту на 01.01.14г.(+долг,     -переплата</t>
  </si>
  <si>
    <t>Задолженность по кварплате и текущему ремонту за 2014 г. на 01.01.14г.(+долг,       -переплата)</t>
  </si>
  <si>
    <t>Всего задолженность по кварплате и текущему ремонту на 01.01.15г.(с учетом долга на начало года)</t>
  </si>
  <si>
    <t>Взносы по кап.ремонту</t>
  </si>
  <si>
    <t xml:space="preserve">   Аренда</t>
  </si>
  <si>
    <t>ООО"Вист"</t>
  </si>
  <si>
    <t>ООО "Информбюро"</t>
  </si>
  <si>
    <t xml:space="preserve">Покос травы 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</si>
</sst>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Arial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NumberFormat="1" applyFont="1" applyAlignment="1">
      <alignment wrapText="1"/>
    </xf>
    <xf numFmtId="0" fontId="0" fillId="2" borderId="0" xfId="0" applyFont="1" applyFill="1"/>
    <xf numFmtId="0" fontId="0" fillId="2" borderId="0" xfId="0" applyFill="1" applyAlignment="1">
      <alignment horizontal="left"/>
    </xf>
    <xf numFmtId="0" fontId="0" fillId="2" borderId="0" xfId="0" applyFont="1" applyFill="1" applyAlignment="1">
      <alignment horizontal="right"/>
    </xf>
    <xf numFmtId="0" fontId="5" fillId="2" borderId="0" xfId="0" applyFont="1" applyFill="1" applyAlignment="1">
      <alignment horizontal="center"/>
    </xf>
    <xf numFmtId="0" fontId="0" fillId="2" borderId="0" xfId="0" applyFont="1" applyFill="1" applyAlignment="1"/>
    <xf numFmtId="0" fontId="0" fillId="2" borderId="17" xfId="0" applyFont="1" applyFill="1" applyBorder="1" applyAlignment="1">
      <alignment horizontal="center"/>
    </xf>
    <xf numFmtId="0" fontId="0" fillId="2" borderId="18" xfId="0" applyFont="1" applyFill="1" applyBorder="1" applyAlignment="1">
      <alignment horizontal="center"/>
    </xf>
    <xf numFmtId="0" fontId="0" fillId="2" borderId="19" xfId="0" applyFont="1" applyFill="1" applyBorder="1" applyAlignment="1">
      <alignment horizontal="center"/>
    </xf>
    <xf numFmtId="0" fontId="0" fillId="2" borderId="20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0" fontId="0" fillId="2" borderId="16" xfId="0" applyFill="1" applyBorder="1"/>
    <xf numFmtId="164" fontId="0" fillId="2" borderId="4" xfId="0" applyNumberFormat="1" applyFill="1" applyBorder="1" applyAlignment="1">
      <alignment horizontal="center"/>
    </xf>
    <xf numFmtId="0" fontId="0" fillId="2" borderId="6" xfId="0" applyFont="1" applyFill="1" applyBorder="1" applyAlignment="1">
      <alignment horizontal="center"/>
    </xf>
    <xf numFmtId="164" fontId="0" fillId="2" borderId="4" xfId="0" applyNumberFormat="1" applyFont="1" applyFill="1" applyBorder="1" applyAlignment="1">
      <alignment horizontal="center"/>
    </xf>
    <xf numFmtId="2" fontId="0" fillId="2" borderId="4" xfId="0" applyNumberFormat="1" applyFont="1" applyFill="1" applyBorder="1" applyAlignment="1">
      <alignment horizontal="center"/>
    </xf>
    <xf numFmtId="2" fontId="0" fillId="2" borderId="11" xfId="0" applyNumberFormat="1" applyFont="1" applyFill="1" applyBorder="1" applyAlignment="1">
      <alignment horizontal="center"/>
    </xf>
    <xf numFmtId="0" fontId="0" fillId="2" borderId="7" xfId="0" applyFill="1" applyBorder="1"/>
    <xf numFmtId="0" fontId="5" fillId="2" borderId="8" xfId="0" applyFont="1" applyFill="1" applyBorder="1" applyAlignment="1">
      <alignment horizontal="center"/>
    </xf>
    <xf numFmtId="0" fontId="5" fillId="2" borderId="21" xfId="0" applyFont="1" applyFill="1" applyBorder="1"/>
    <xf numFmtId="2" fontId="5" fillId="2" borderId="9" xfId="0" applyNumberFormat="1" applyFont="1" applyFill="1" applyBorder="1" applyAlignment="1">
      <alignment horizontal="center"/>
    </xf>
    <xf numFmtId="2" fontId="5" fillId="2" borderId="13" xfId="0" applyNumberFormat="1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0" fontId="0" fillId="2" borderId="10" xfId="0" applyFont="1" applyFill="1" applyBorder="1"/>
    <xf numFmtId="0" fontId="0" fillId="2" borderId="4" xfId="0" applyFill="1" applyBorder="1"/>
    <xf numFmtId="0" fontId="0" fillId="2" borderId="4" xfId="0" applyFill="1" applyBorder="1" applyAlignment="1">
      <alignment horizontal="center"/>
    </xf>
    <xf numFmtId="0" fontId="0" fillId="2" borderId="11" xfId="0" applyFont="1" applyFill="1" applyBorder="1"/>
    <xf numFmtId="0" fontId="0" fillId="2" borderId="8" xfId="0" applyFont="1" applyFill="1" applyBorder="1" applyAlignment="1">
      <alignment horizontal="center"/>
    </xf>
    <xf numFmtId="0" fontId="0" fillId="2" borderId="9" xfId="0" applyFill="1" applyBorder="1"/>
    <xf numFmtId="0" fontId="0" fillId="2" borderId="9" xfId="0" applyFill="1" applyBorder="1" applyAlignment="1">
      <alignment horizontal="center"/>
    </xf>
    <xf numFmtId="0" fontId="0" fillId="2" borderId="13" xfId="0" applyFont="1" applyFill="1" applyBorder="1"/>
    <xf numFmtId="0" fontId="0" fillId="2" borderId="2" xfId="0" applyFont="1" applyFill="1" applyBorder="1"/>
    <xf numFmtId="0" fontId="0" fillId="2" borderId="4" xfId="0" applyFont="1" applyFill="1" applyBorder="1"/>
    <xf numFmtId="0" fontId="0" fillId="2" borderId="12" xfId="0" applyFont="1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14" xfId="0" applyFont="1" applyFill="1" applyBorder="1"/>
    <xf numFmtId="0" fontId="0" fillId="2" borderId="15" xfId="0" applyFont="1" applyFill="1" applyBorder="1"/>
    <xf numFmtId="0" fontId="0" fillId="2" borderId="15" xfId="0" applyFill="1" applyBorder="1" applyAlignment="1">
      <alignment horizontal="center"/>
    </xf>
    <xf numFmtId="0" fontId="0" fillId="2" borderId="9" xfId="0" applyFont="1" applyFill="1" applyBorder="1"/>
    <xf numFmtId="0" fontId="5" fillId="2" borderId="0" xfId="0" applyFont="1" applyFill="1"/>
    <xf numFmtId="0" fontId="0" fillId="2" borderId="4" xfId="0" applyFill="1" applyBorder="1" applyAlignment="1">
      <alignment horizontal="center" vertical="center" wrapText="1"/>
    </xf>
    <xf numFmtId="0" fontId="3" fillId="2" borderId="13" xfId="0" applyFont="1" applyFill="1" applyBorder="1"/>
    <xf numFmtId="0" fontId="0" fillId="2" borderId="24" xfId="0" applyFont="1" applyFill="1" applyBorder="1" applyAlignment="1">
      <alignment horizontal="center"/>
    </xf>
    <xf numFmtId="0" fontId="0" fillId="2" borderId="15" xfId="0" applyFill="1" applyBorder="1"/>
    <xf numFmtId="0" fontId="0" fillId="2" borderId="25" xfId="0" applyFont="1" applyFill="1" applyBorder="1"/>
    <xf numFmtId="0" fontId="0" fillId="2" borderId="5" xfId="0" applyFont="1" applyFill="1" applyBorder="1" applyAlignment="1">
      <alignment horizontal="center"/>
    </xf>
    <xf numFmtId="0" fontId="0" fillId="2" borderId="6" xfId="0" applyFont="1" applyFill="1" applyBorder="1"/>
    <xf numFmtId="0" fontId="0" fillId="2" borderId="6" xfId="0" applyFill="1" applyBorder="1" applyAlignment="1">
      <alignment horizontal="center"/>
    </xf>
    <xf numFmtId="0" fontId="3" fillId="2" borderId="7" xfId="0" applyFont="1" applyFill="1" applyBorder="1"/>
    <xf numFmtId="0" fontId="3" fillId="2" borderId="9" xfId="0" applyFont="1" applyFill="1" applyBorder="1"/>
    <xf numFmtId="0" fontId="3" fillId="2" borderId="2" xfId="0" applyFont="1" applyFill="1" applyBorder="1" applyAlignment="1">
      <alignment horizontal="center"/>
    </xf>
    <xf numFmtId="164" fontId="3" fillId="2" borderId="13" xfId="0" applyNumberFormat="1" applyFont="1" applyFill="1" applyBorder="1"/>
    <xf numFmtId="2" fontId="3" fillId="2" borderId="13" xfId="0" applyNumberFormat="1" applyFont="1" applyFill="1" applyBorder="1"/>
    <xf numFmtId="0" fontId="0" fillId="2" borderId="0" xfId="0" applyFont="1" applyFill="1" applyBorder="1" applyAlignment="1">
      <alignment horizontal="center"/>
    </xf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0" fillId="2" borderId="0" xfId="0" applyFont="1" applyFill="1" applyBorder="1"/>
    <xf numFmtId="0" fontId="3" fillId="2" borderId="6" xfId="0" applyFont="1" applyFill="1" applyBorder="1" applyAlignment="1">
      <alignment horizontal="left" indent="15"/>
    </xf>
    <xf numFmtId="0" fontId="0" fillId="2" borderId="4" xfId="0" applyFont="1" applyFill="1" applyBorder="1" applyAlignment="1">
      <alignment horizontal="center"/>
    </xf>
    <xf numFmtId="0" fontId="0" fillId="2" borderId="0" xfId="0" applyFont="1" applyFill="1" applyAlignment="1">
      <alignment horizontal="center"/>
    </xf>
    <xf numFmtId="0" fontId="0" fillId="2" borderId="4" xfId="0" applyFont="1" applyFill="1" applyBorder="1" applyAlignment="1">
      <alignment horizontal="center" vertical="center" wrapText="1"/>
    </xf>
    <xf numFmtId="0" fontId="0" fillId="2" borderId="0" xfId="0" applyFill="1"/>
    <xf numFmtId="0" fontId="0" fillId="2" borderId="4" xfId="0" applyFont="1" applyFill="1" applyBorder="1" applyAlignment="1">
      <alignment horizontal="center"/>
    </xf>
    <xf numFmtId="164" fontId="0" fillId="0" borderId="0" xfId="0" applyNumberFormat="1"/>
    <xf numFmtId="164" fontId="0" fillId="2" borderId="6" xfId="0" applyNumberFormat="1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0" fillId="2" borderId="9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vertical="center"/>
    </xf>
    <xf numFmtId="0" fontId="1" fillId="0" borderId="0" xfId="0" applyNumberFormat="1" applyFont="1" applyAlignment="1">
      <alignment horizontal="left" wrapText="1"/>
    </xf>
    <xf numFmtId="0" fontId="2" fillId="0" borderId="0" xfId="0" applyNumberFormat="1" applyFont="1" applyAlignment="1">
      <alignment horizontal="center" wrapText="1"/>
    </xf>
    <xf numFmtId="0" fontId="5" fillId="2" borderId="22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0" fillId="2" borderId="0" xfId="0" applyFont="1" applyFill="1" applyAlignment="1">
      <alignment horizont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1"/>
  <sheetViews>
    <sheetView tabSelected="1" topLeftCell="A17" workbookViewId="0">
      <selection sqref="A1:H47"/>
    </sheetView>
  </sheetViews>
  <sheetFormatPr defaultRowHeight="15"/>
  <cols>
    <col min="1" max="1" width="8.7109375" customWidth="1"/>
    <col min="2" max="2" width="48.28515625" customWidth="1"/>
    <col min="3" max="4" width="14" customWidth="1"/>
    <col min="5" max="5" width="11.5703125" customWidth="1"/>
    <col min="6" max="6" width="11" customWidth="1"/>
    <col min="7" max="7" width="10.28515625" customWidth="1"/>
    <col min="8" max="8" width="18.5703125" customWidth="1"/>
    <col min="9" max="12" width="0" hidden="1" customWidth="1"/>
  </cols>
  <sheetData>
    <row r="1" spans="1:10" ht="15.75">
      <c r="A1" s="62"/>
      <c r="B1" s="75" t="s">
        <v>39</v>
      </c>
      <c r="C1" s="75"/>
      <c r="D1" s="75"/>
      <c r="E1" s="75"/>
      <c r="F1" s="75"/>
      <c r="G1" s="75"/>
      <c r="H1" s="75"/>
    </row>
    <row r="2" spans="1:10">
      <c r="A2" s="62"/>
      <c r="B2" s="3" t="s">
        <v>2</v>
      </c>
      <c r="C2" s="4">
        <v>2772.03</v>
      </c>
      <c r="D2" s="3" t="s">
        <v>3</v>
      </c>
      <c r="E2" s="62"/>
      <c r="F2" s="62"/>
      <c r="G2" s="62"/>
      <c r="H2" s="62"/>
    </row>
    <row r="3" spans="1:10">
      <c r="A3" s="5"/>
      <c r="B3" s="3" t="s">
        <v>4</v>
      </c>
      <c r="C3" s="4">
        <v>80</v>
      </c>
      <c r="D3" s="3" t="s">
        <v>5</v>
      </c>
      <c r="E3" s="6"/>
      <c r="F3" s="6"/>
      <c r="G3" s="6"/>
      <c r="H3" s="6"/>
    </row>
    <row r="4" spans="1:10" ht="15.75" thickBot="1">
      <c r="A4" s="62"/>
      <c r="B4" s="76"/>
      <c r="C4" s="76"/>
      <c r="D4" s="76"/>
      <c r="E4" s="76"/>
      <c r="F4" s="76"/>
      <c r="G4" s="76"/>
      <c r="H4" s="76"/>
    </row>
    <row r="5" spans="1:10">
      <c r="A5" s="77" t="s">
        <v>0</v>
      </c>
      <c r="B5" s="79" t="s">
        <v>6</v>
      </c>
      <c r="C5" s="79" t="s">
        <v>7</v>
      </c>
      <c r="D5" s="81" t="s">
        <v>46</v>
      </c>
      <c r="E5" s="79" t="s">
        <v>8</v>
      </c>
      <c r="F5" s="79"/>
      <c r="G5" s="81" t="s">
        <v>47</v>
      </c>
      <c r="H5" s="82" t="s">
        <v>48</v>
      </c>
    </row>
    <row r="6" spans="1:10" ht="154.5" customHeight="1">
      <c r="A6" s="78"/>
      <c r="B6" s="80"/>
      <c r="C6" s="80"/>
      <c r="D6" s="80"/>
      <c r="E6" s="63" t="s">
        <v>9</v>
      </c>
      <c r="F6" s="43" t="s">
        <v>31</v>
      </c>
      <c r="G6" s="80"/>
      <c r="H6" s="83"/>
    </row>
    <row r="7" spans="1:10" ht="15.75" thickBot="1">
      <c r="A7" s="7">
        <v>1</v>
      </c>
      <c r="B7" s="8">
        <v>2</v>
      </c>
      <c r="C7" s="8">
        <v>3</v>
      </c>
      <c r="D7" s="8">
        <v>4</v>
      </c>
      <c r="E7" s="9">
        <v>5</v>
      </c>
      <c r="F7" s="8">
        <v>6</v>
      </c>
      <c r="G7" s="8">
        <v>7</v>
      </c>
      <c r="H7" s="10">
        <v>8</v>
      </c>
    </row>
    <row r="8" spans="1:10" ht="15.75" thickTop="1">
      <c r="A8" s="11">
        <v>1</v>
      </c>
      <c r="B8" s="12" t="s">
        <v>27</v>
      </c>
      <c r="C8" s="13" t="s">
        <v>10</v>
      </c>
      <c r="D8" s="61">
        <v>39.700000000000003</v>
      </c>
      <c r="E8" s="67">
        <f t="shared" ref="E8:E17" si="0">J8</f>
        <v>235.11</v>
      </c>
      <c r="F8" s="15">
        <v>241.08</v>
      </c>
      <c r="G8" s="16">
        <f>E8-F8</f>
        <v>-5.9699999999999989</v>
      </c>
      <c r="H8" s="17">
        <f>D8+E8-F8</f>
        <v>33.72999999999999</v>
      </c>
      <c r="I8">
        <f>37.47-3.74</f>
        <v>33.729999999999997</v>
      </c>
      <c r="J8" s="66">
        <f>I8-D8+F8</f>
        <v>235.11</v>
      </c>
    </row>
    <row r="9" spans="1:10">
      <c r="A9" s="11">
        <v>2</v>
      </c>
      <c r="B9" s="12" t="s">
        <v>26</v>
      </c>
      <c r="C9" s="13" t="s">
        <v>10</v>
      </c>
      <c r="D9" s="61">
        <v>9.8000000000000007</v>
      </c>
      <c r="E9" s="67">
        <f t="shared" si="0"/>
        <v>165.39000000000001</v>
      </c>
      <c r="F9" s="15">
        <v>150.36000000000001</v>
      </c>
      <c r="G9" s="16">
        <f>E9-F9</f>
        <v>15.030000000000001</v>
      </c>
      <c r="H9" s="17">
        <f t="shared" ref="H9:H19" si="1">D9+E9-F9</f>
        <v>24.830000000000013</v>
      </c>
      <c r="I9">
        <v>24.83</v>
      </c>
      <c r="J9" s="66">
        <f>I9-D9+F9</f>
        <v>165.39000000000001</v>
      </c>
    </row>
    <row r="10" spans="1:10">
      <c r="A10" s="11">
        <v>3</v>
      </c>
      <c r="B10" s="12" t="s">
        <v>1</v>
      </c>
      <c r="C10" s="13" t="s">
        <v>10</v>
      </c>
      <c r="D10" s="61">
        <v>18.329999999999998</v>
      </c>
      <c r="E10" s="67">
        <f t="shared" si="0"/>
        <v>108.84</v>
      </c>
      <c r="F10" s="15">
        <v>110.35</v>
      </c>
      <c r="G10" s="16">
        <f t="shared" ref="G10:G13" si="2">E10-F10</f>
        <v>-1.5099999999999909</v>
      </c>
      <c r="H10" s="17">
        <f t="shared" si="1"/>
        <v>16.820000000000007</v>
      </c>
      <c r="I10">
        <v>16.82</v>
      </c>
      <c r="J10" s="66">
        <f t="shared" ref="J10:J19" si="3">I10-D10+F10</f>
        <v>108.84</v>
      </c>
    </row>
    <row r="11" spans="1:10">
      <c r="A11" s="11">
        <v>4</v>
      </c>
      <c r="B11" s="18" t="s">
        <v>11</v>
      </c>
      <c r="C11" s="13" t="s">
        <v>10</v>
      </c>
      <c r="D11" s="61">
        <v>12.89</v>
      </c>
      <c r="E11" s="67">
        <f t="shared" si="0"/>
        <v>89.92</v>
      </c>
      <c r="F11" s="15">
        <v>89.03</v>
      </c>
      <c r="G11" s="16">
        <f t="shared" si="2"/>
        <v>0.89000000000000057</v>
      </c>
      <c r="H11" s="17">
        <f t="shared" si="1"/>
        <v>13.780000000000001</v>
      </c>
      <c r="I11">
        <v>13.78</v>
      </c>
      <c r="J11" s="66">
        <f t="shared" si="3"/>
        <v>89.92</v>
      </c>
    </row>
    <row r="12" spans="1:10">
      <c r="A12" s="11">
        <v>5</v>
      </c>
      <c r="B12" s="18" t="s">
        <v>12</v>
      </c>
      <c r="C12" s="13" t="s">
        <v>10</v>
      </c>
      <c r="D12" s="61">
        <v>8.92</v>
      </c>
      <c r="E12" s="67">
        <f t="shared" si="0"/>
        <v>55.440000000000005</v>
      </c>
      <c r="F12" s="15">
        <v>55.84</v>
      </c>
      <c r="G12" s="16">
        <f t="shared" si="2"/>
        <v>-0.39999999999999858</v>
      </c>
      <c r="H12" s="17">
        <f t="shared" si="1"/>
        <v>8.519999999999996</v>
      </c>
      <c r="I12">
        <v>8.52</v>
      </c>
      <c r="J12" s="66">
        <f t="shared" si="3"/>
        <v>55.440000000000005</v>
      </c>
    </row>
    <row r="13" spans="1:10">
      <c r="A13" s="11">
        <v>6</v>
      </c>
      <c r="B13" s="18" t="s">
        <v>13</v>
      </c>
      <c r="C13" s="13" t="s">
        <v>10</v>
      </c>
      <c r="D13" s="61">
        <v>3.03</v>
      </c>
      <c r="E13" s="67">
        <f t="shared" si="0"/>
        <v>46.69</v>
      </c>
      <c r="F13" s="15">
        <v>46.64</v>
      </c>
      <c r="G13" s="16">
        <f t="shared" si="2"/>
        <v>4.9999999999997158E-2</v>
      </c>
      <c r="H13" s="17">
        <f t="shared" si="1"/>
        <v>3.0799999999999983</v>
      </c>
      <c r="I13">
        <v>3.08</v>
      </c>
      <c r="J13" s="66">
        <f t="shared" si="3"/>
        <v>46.69</v>
      </c>
    </row>
    <row r="14" spans="1:10">
      <c r="A14" s="11">
        <v>7</v>
      </c>
      <c r="B14" s="18" t="s">
        <v>30</v>
      </c>
      <c r="C14" s="13" t="s">
        <v>10</v>
      </c>
      <c r="D14" s="61">
        <v>-2.62</v>
      </c>
      <c r="E14" s="67">
        <f t="shared" si="0"/>
        <v>15.61</v>
      </c>
      <c r="F14" s="15">
        <v>12.26</v>
      </c>
      <c r="G14" s="16">
        <f>E14-F14</f>
        <v>3.3499999999999996</v>
      </c>
      <c r="H14" s="17">
        <f t="shared" si="1"/>
        <v>0.72999999999999865</v>
      </c>
      <c r="I14">
        <v>0.73</v>
      </c>
      <c r="J14" s="66">
        <f t="shared" si="3"/>
        <v>15.61</v>
      </c>
    </row>
    <row r="15" spans="1:10">
      <c r="A15" s="11">
        <v>8</v>
      </c>
      <c r="B15" s="18" t="s">
        <v>29</v>
      </c>
      <c r="C15" s="13" t="s">
        <v>10</v>
      </c>
      <c r="D15" s="61">
        <v>12.85</v>
      </c>
      <c r="E15" s="67">
        <f t="shared" si="0"/>
        <v>95.759999999999991</v>
      </c>
      <c r="F15" s="15">
        <f>82.49+12.17</f>
        <v>94.66</v>
      </c>
      <c r="G15" s="16">
        <f t="shared" ref="G15:G19" si="4">E15-F15</f>
        <v>1.0999999999999943</v>
      </c>
      <c r="H15" s="17">
        <f t="shared" si="1"/>
        <v>13.949999999999989</v>
      </c>
      <c r="I15">
        <v>13.95</v>
      </c>
      <c r="J15" s="66">
        <f t="shared" si="3"/>
        <v>95.759999999999991</v>
      </c>
    </row>
    <row r="16" spans="1:10">
      <c r="A16" s="11">
        <v>9</v>
      </c>
      <c r="B16" s="18" t="s">
        <v>28</v>
      </c>
      <c r="C16" s="13" t="s">
        <v>10</v>
      </c>
      <c r="D16" s="61">
        <v>25.25</v>
      </c>
      <c r="E16" s="67">
        <f t="shared" si="0"/>
        <v>170.45</v>
      </c>
      <c r="F16" s="15">
        <v>169.53</v>
      </c>
      <c r="G16" s="16">
        <f t="shared" si="4"/>
        <v>0.91999999999998749</v>
      </c>
      <c r="H16" s="17">
        <f t="shared" si="1"/>
        <v>26.169999999999987</v>
      </c>
      <c r="I16">
        <v>26.17</v>
      </c>
      <c r="J16" s="66">
        <f t="shared" si="3"/>
        <v>170.45</v>
      </c>
    </row>
    <row r="17" spans="1:10">
      <c r="A17" s="11">
        <v>10</v>
      </c>
      <c r="B17" s="18" t="s">
        <v>14</v>
      </c>
      <c r="C17" s="13" t="s">
        <v>10</v>
      </c>
      <c r="D17" s="61">
        <v>9.17</v>
      </c>
      <c r="E17" s="67">
        <f t="shared" si="0"/>
        <v>62.68</v>
      </c>
      <c r="F17" s="15">
        <v>63.71</v>
      </c>
      <c r="G17" s="16">
        <f t="shared" si="4"/>
        <v>-1.0300000000000011</v>
      </c>
      <c r="H17" s="17">
        <f t="shared" si="1"/>
        <v>8.1399999999999935</v>
      </c>
      <c r="I17">
        <v>8.14</v>
      </c>
      <c r="J17" s="66">
        <f t="shared" si="3"/>
        <v>62.68</v>
      </c>
    </row>
    <row r="18" spans="1:10">
      <c r="A18" s="11">
        <v>11</v>
      </c>
      <c r="B18" s="18" t="s">
        <v>49</v>
      </c>
      <c r="C18" s="13" t="s">
        <v>10</v>
      </c>
      <c r="D18" s="65"/>
      <c r="E18" s="14">
        <v>56.2</v>
      </c>
      <c r="F18" s="15">
        <v>40.96</v>
      </c>
      <c r="G18" s="16"/>
      <c r="H18" s="17">
        <f t="shared" si="1"/>
        <v>15.240000000000002</v>
      </c>
      <c r="I18">
        <v>15.24</v>
      </c>
      <c r="J18" s="66">
        <f t="shared" si="3"/>
        <v>56.2</v>
      </c>
    </row>
    <row r="19" spans="1:10">
      <c r="A19" s="11">
        <v>12</v>
      </c>
      <c r="B19" s="18" t="s">
        <v>15</v>
      </c>
      <c r="C19" s="13" t="s">
        <v>10</v>
      </c>
      <c r="D19" s="61">
        <v>0.2</v>
      </c>
      <c r="E19" s="67">
        <f>J19</f>
        <v>2.42</v>
      </c>
      <c r="F19" s="15">
        <v>2.19</v>
      </c>
      <c r="G19" s="16">
        <f t="shared" si="4"/>
        <v>0.22999999999999998</v>
      </c>
      <c r="H19" s="17">
        <f t="shared" si="1"/>
        <v>0.43000000000000016</v>
      </c>
      <c r="I19">
        <v>0.43</v>
      </c>
      <c r="J19" s="66">
        <f t="shared" si="3"/>
        <v>2.42</v>
      </c>
    </row>
    <row r="20" spans="1:10" ht="15.75" thickBot="1">
      <c r="A20" s="19"/>
      <c r="B20" s="20" t="s">
        <v>16</v>
      </c>
      <c r="C20" s="13" t="s">
        <v>10</v>
      </c>
      <c r="D20" s="21">
        <f>SUM(D8:D19)-D9+D9</f>
        <v>137.51999999999995</v>
      </c>
      <c r="E20" s="21">
        <f t="shared" ref="E20:F20" si="5">SUM(E8:E19)-E9+E9</f>
        <v>1104.5100000000002</v>
      </c>
      <c r="F20" s="21">
        <f t="shared" si="5"/>
        <v>1076.6100000000001</v>
      </c>
      <c r="G20" s="21">
        <f>SUM(G8:G19)</f>
        <v>12.659999999999991</v>
      </c>
      <c r="H20" s="22">
        <f>SUM(H8:H19)</f>
        <v>165.42</v>
      </c>
      <c r="I20">
        <f>SUM(I8:I19)</f>
        <v>165.42000000000002</v>
      </c>
    </row>
    <row r="21" spans="1:10" ht="15.75" thickBot="1">
      <c r="A21" s="73" t="s">
        <v>43</v>
      </c>
      <c r="B21" s="73"/>
      <c r="C21" s="73"/>
      <c r="D21" s="73"/>
      <c r="E21" s="73"/>
      <c r="F21" s="73"/>
      <c r="G21" s="73"/>
      <c r="H21" s="73"/>
    </row>
    <row r="22" spans="1:10">
      <c r="A22" s="23">
        <v>1</v>
      </c>
      <c r="B22" s="24" t="s">
        <v>17</v>
      </c>
      <c r="C22" s="25" t="s">
        <v>3</v>
      </c>
      <c r="D22" s="74"/>
      <c r="E22" s="74"/>
      <c r="F22" s="74"/>
      <c r="G22" s="74"/>
      <c r="H22" s="26">
        <v>5517</v>
      </c>
    </row>
    <row r="23" spans="1:10">
      <c r="A23" s="11">
        <v>2</v>
      </c>
      <c r="B23" s="27" t="s">
        <v>18</v>
      </c>
      <c r="C23" s="28" t="s">
        <v>19</v>
      </c>
      <c r="D23" s="68"/>
      <c r="E23" s="68"/>
      <c r="F23" s="68"/>
      <c r="G23" s="68"/>
      <c r="H23" s="29">
        <v>17628</v>
      </c>
    </row>
    <row r="24" spans="1:10">
      <c r="A24" s="11">
        <v>3</v>
      </c>
      <c r="B24" s="27" t="s">
        <v>20</v>
      </c>
      <c r="C24" s="28" t="s">
        <v>21</v>
      </c>
      <c r="D24" s="68"/>
      <c r="E24" s="68"/>
      <c r="F24" s="68"/>
      <c r="G24" s="68"/>
      <c r="H24" s="29">
        <v>123.82</v>
      </c>
    </row>
    <row r="25" spans="1:10">
      <c r="A25" s="11">
        <v>4</v>
      </c>
      <c r="B25" s="27" t="s">
        <v>22</v>
      </c>
      <c r="C25" s="28" t="s">
        <v>21</v>
      </c>
      <c r="D25" s="68"/>
      <c r="E25" s="68"/>
      <c r="F25" s="68"/>
      <c r="G25" s="68"/>
      <c r="H25" s="29">
        <v>19.600000000000001</v>
      </c>
    </row>
    <row r="26" spans="1:10">
      <c r="A26" s="11">
        <v>5</v>
      </c>
      <c r="B26" s="27" t="s">
        <v>23</v>
      </c>
      <c r="C26" s="28" t="s">
        <v>24</v>
      </c>
      <c r="D26" s="68"/>
      <c r="E26" s="68"/>
      <c r="F26" s="68"/>
      <c r="G26" s="68"/>
      <c r="H26" s="29">
        <v>112</v>
      </c>
    </row>
    <row r="27" spans="1:10" ht="15.75" thickBot="1">
      <c r="A27" s="30">
        <v>6</v>
      </c>
      <c r="B27" s="31" t="s">
        <v>25</v>
      </c>
      <c r="C27" s="32" t="s">
        <v>24</v>
      </c>
      <c r="D27" s="69"/>
      <c r="E27" s="69"/>
      <c r="F27" s="69"/>
      <c r="G27" s="69"/>
      <c r="H27" s="33">
        <v>112</v>
      </c>
    </row>
    <row r="28" spans="1:10">
      <c r="A28" s="56"/>
      <c r="B28" s="57"/>
      <c r="C28" s="58"/>
      <c r="D28" s="56"/>
      <c r="E28" s="56"/>
      <c r="F28" s="56"/>
      <c r="G28" s="56"/>
      <c r="H28" s="59"/>
    </row>
    <row r="29" spans="1:10" ht="15.75" thickBot="1">
      <c r="A29" s="70" t="s">
        <v>37</v>
      </c>
      <c r="B29" s="70"/>
      <c r="C29" s="70"/>
      <c r="D29" s="70"/>
      <c r="E29" s="70"/>
      <c r="F29" s="70"/>
      <c r="G29" s="70"/>
      <c r="H29" s="70"/>
    </row>
    <row r="30" spans="1:10" ht="15.75" thickBot="1">
      <c r="A30" s="23">
        <v>1</v>
      </c>
      <c r="B30" s="24" t="s">
        <v>40</v>
      </c>
      <c r="C30" s="25" t="s">
        <v>10</v>
      </c>
      <c r="D30" s="34"/>
      <c r="E30" s="26">
        <v>4.75</v>
      </c>
      <c r="F30" s="2"/>
      <c r="G30" s="2"/>
      <c r="H30" s="2"/>
    </row>
    <row r="31" spans="1:10" ht="15.75" thickBot="1">
      <c r="A31" s="11">
        <v>2</v>
      </c>
      <c r="B31" s="27" t="s">
        <v>53</v>
      </c>
      <c r="C31" s="25" t="s">
        <v>10</v>
      </c>
      <c r="D31" s="35"/>
      <c r="E31" s="29">
        <f>1.15+2.76</f>
        <v>3.9099999999999997</v>
      </c>
      <c r="F31" s="2"/>
      <c r="G31" s="2"/>
      <c r="H31" s="2"/>
    </row>
    <row r="32" spans="1:10" ht="15.75" thickBot="1">
      <c r="A32" s="11">
        <v>3</v>
      </c>
      <c r="B32" s="27" t="s">
        <v>45</v>
      </c>
      <c r="C32" s="25" t="s">
        <v>10</v>
      </c>
      <c r="D32" s="35"/>
      <c r="E32" s="29">
        <v>1.29</v>
      </c>
      <c r="F32" s="2"/>
      <c r="G32" s="2"/>
      <c r="H32" s="2"/>
    </row>
    <row r="33" spans="1:8" ht="15.75" thickBot="1">
      <c r="A33" s="11">
        <v>4</v>
      </c>
      <c r="B33" s="27" t="s">
        <v>44</v>
      </c>
      <c r="C33" s="25" t="s">
        <v>10</v>
      </c>
      <c r="D33" s="35"/>
      <c r="E33" s="29">
        <v>20.53</v>
      </c>
      <c r="F33" s="2"/>
      <c r="G33" s="2"/>
      <c r="H33" s="2"/>
    </row>
    <row r="34" spans="1:8" ht="15.75" thickBot="1">
      <c r="A34" s="11">
        <v>5</v>
      </c>
      <c r="B34" s="27" t="s">
        <v>42</v>
      </c>
      <c r="C34" s="25" t="s">
        <v>10</v>
      </c>
      <c r="D34" s="35"/>
      <c r="E34" s="29">
        <v>9.36</v>
      </c>
      <c r="F34" s="2"/>
      <c r="G34" s="2"/>
      <c r="H34" s="2"/>
    </row>
    <row r="35" spans="1:8">
      <c r="A35" s="36"/>
      <c r="B35" s="38"/>
      <c r="C35" s="37" t="s">
        <v>10</v>
      </c>
      <c r="D35" s="38"/>
      <c r="E35" s="29">
        <f>SUM(E30:E34)</f>
        <v>39.840000000000003</v>
      </c>
      <c r="F35" s="64"/>
      <c r="G35" s="2"/>
      <c r="H35" s="2"/>
    </row>
    <row r="36" spans="1:8">
      <c r="A36" s="48"/>
      <c r="B36" s="60" t="s">
        <v>32</v>
      </c>
      <c r="C36" s="50"/>
      <c r="D36" s="49"/>
      <c r="E36" s="51"/>
      <c r="F36" s="2"/>
      <c r="G36" s="2"/>
      <c r="H36" s="2"/>
    </row>
    <row r="37" spans="1:8" ht="15.75" thickBot="1">
      <c r="A37" s="45"/>
      <c r="B37" s="46" t="s">
        <v>33</v>
      </c>
      <c r="C37" s="40" t="s">
        <v>10</v>
      </c>
      <c r="D37" s="39"/>
      <c r="E37" s="47">
        <v>33.6</v>
      </c>
      <c r="F37" s="2"/>
      <c r="G37" s="2"/>
      <c r="H37" s="2"/>
    </row>
    <row r="38" spans="1:8" ht="15.75" thickBot="1">
      <c r="A38" s="30"/>
      <c r="B38" s="31"/>
      <c r="C38" s="25" t="s">
        <v>10</v>
      </c>
      <c r="D38" s="41"/>
      <c r="E38" s="33"/>
      <c r="F38" s="2"/>
      <c r="G38" s="2"/>
      <c r="H38" s="2"/>
    </row>
    <row r="39" spans="1:8" ht="15.75" thickBot="1">
      <c r="A39" s="30"/>
      <c r="B39" s="31" t="s">
        <v>16</v>
      </c>
      <c r="C39" s="25" t="s">
        <v>10</v>
      </c>
      <c r="D39" s="41"/>
      <c r="E39" s="44">
        <f>E37+E38</f>
        <v>33.6</v>
      </c>
      <c r="F39" s="2"/>
      <c r="G39" s="2"/>
      <c r="H39" s="2"/>
    </row>
    <row r="40" spans="1:8" ht="15.75" thickBot="1">
      <c r="A40" s="30"/>
      <c r="B40" s="52" t="s">
        <v>50</v>
      </c>
      <c r="C40" s="25"/>
      <c r="D40" s="41"/>
      <c r="E40" s="44"/>
      <c r="F40" s="2"/>
      <c r="G40" s="2"/>
      <c r="H40" s="2"/>
    </row>
    <row r="41" spans="1:8" ht="15.75" thickBot="1">
      <c r="A41" s="30"/>
      <c r="B41" s="31" t="s">
        <v>51</v>
      </c>
      <c r="C41" s="25" t="s">
        <v>10</v>
      </c>
      <c r="D41" s="41"/>
      <c r="E41" s="44">
        <f>5.02+0.13</f>
        <v>5.1499999999999995</v>
      </c>
      <c r="F41" s="2"/>
      <c r="G41" s="2"/>
      <c r="H41" s="2"/>
    </row>
    <row r="42" spans="1:8" ht="15.75" thickBot="1">
      <c r="A42" s="30"/>
      <c r="B42" s="31" t="s">
        <v>52</v>
      </c>
      <c r="C42" s="25" t="s">
        <v>10</v>
      </c>
      <c r="D42" s="41"/>
      <c r="E42" s="44">
        <v>4.2</v>
      </c>
      <c r="F42" s="2"/>
      <c r="G42" s="2"/>
      <c r="H42" s="2"/>
    </row>
    <row r="43" spans="1:8" ht="15.75" thickBot="1">
      <c r="A43" s="30"/>
      <c r="B43" s="31" t="s">
        <v>16</v>
      </c>
      <c r="C43" s="25"/>
      <c r="D43" s="41"/>
      <c r="E43" s="44">
        <f>SUM(E41:E42)</f>
        <v>9.35</v>
      </c>
      <c r="F43" s="2"/>
      <c r="G43" s="2"/>
      <c r="H43" s="2"/>
    </row>
    <row r="44" spans="1:8" ht="15.75" thickBot="1">
      <c r="A44" s="30"/>
      <c r="B44" s="52" t="s">
        <v>34</v>
      </c>
      <c r="C44" s="53" t="s">
        <v>10</v>
      </c>
      <c r="D44" s="52"/>
      <c r="E44" s="44">
        <v>-3.24</v>
      </c>
      <c r="F44" s="2"/>
      <c r="G44" s="2"/>
      <c r="H44" s="2"/>
    </row>
    <row r="45" spans="1:8" ht="15.75" thickBot="1">
      <c r="A45" s="30"/>
      <c r="B45" s="52" t="s">
        <v>36</v>
      </c>
      <c r="C45" s="53" t="s">
        <v>10</v>
      </c>
      <c r="D45" s="52"/>
      <c r="E45" s="54">
        <f>F9+E43</f>
        <v>159.71</v>
      </c>
      <c r="F45" s="64"/>
      <c r="G45" s="2"/>
      <c r="H45" s="2"/>
    </row>
    <row r="46" spans="1:8" ht="15.75" thickBot="1">
      <c r="A46" s="30"/>
      <c r="B46" s="52" t="s">
        <v>35</v>
      </c>
      <c r="C46" s="53" t="s">
        <v>10</v>
      </c>
      <c r="D46" s="52"/>
      <c r="E46" s="55">
        <f>E35+E39</f>
        <v>73.44</v>
      </c>
      <c r="F46" s="42"/>
      <c r="G46" s="42"/>
      <c r="H46" s="42"/>
    </row>
    <row r="47" spans="1:8" ht="15.75" thickBot="1">
      <c r="A47" s="30"/>
      <c r="B47" s="52" t="s">
        <v>41</v>
      </c>
      <c r="C47" s="53" t="s">
        <v>10</v>
      </c>
      <c r="D47" s="52"/>
      <c r="E47" s="54">
        <f>E44+E46-E45</f>
        <v>-89.51</v>
      </c>
      <c r="F47" s="2"/>
      <c r="G47" s="2"/>
      <c r="H47" s="2"/>
    </row>
    <row r="51" spans="2:7">
      <c r="B51" s="71" t="s">
        <v>38</v>
      </c>
      <c r="C51" s="71"/>
      <c r="D51" s="71"/>
      <c r="E51" s="1"/>
      <c r="F51" s="72"/>
      <c r="G51" s="72"/>
    </row>
  </sheetData>
  <mergeCells count="19">
    <mergeCell ref="B1:H1"/>
    <mergeCell ref="B4:H4"/>
    <mergeCell ref="A5:A6"/>
    <mergeCell ref="B5:B6"/>
    <mergeCell ref="C5:C6"/>
    <mergeCell ref="D5:D6"/>
    <mergeCell ref="E5:F5"/>
    <mergeCell ref="G5:G6"/>
    <mergeCell ref="H5:H6"/>
    <mergeCell ref="A21:H21"/>
    <mergeCell ref="D22:G22"/>
    <mergeCell ref="D23:G23"/>
    <mergeCell ref="D24:G24"/>
    <mergeCell ref="D25:G25"/>
    <mergeCell ref="D26:G26"/>
    <mergeCell ref="D27:G27"/>
    <mergeCell ref="A29:H29"/>
    <mergeCell ref="B51:D51"/>
    <mergeCell ref="F51:G51"/>
  </mergeCells>
  <pageMargins left="0" right="0" top="0" bottom="0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2014г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2015-03-13T02:38:43Z</dcterms:modified>
</cp:coreProperties>
</file>